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25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<sst xmlns="http://schemas.openxmlformats.org/spreadsheetml/2006/main" count="54" uniqueCount="54">
  <si>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</si>
  <si>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</si>
  <si>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</si>
  <si>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</si>
  <si>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</si>
  <si>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</si>
  <si>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</si>
  <si>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</si>
  <si>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</si>
  <si>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</si>
  <si>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</si>
  <si>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</si>
  <si>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</si>
  <si>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</si>
  <si>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</si>
  <si>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</si>
  <si>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</si>
  <si>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</si>
  <si>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</si>
  <si>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</si>
  <si>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</si>
  <si>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</si>
  <si>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</si>
  <si>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</si>
  <si>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</si>
  <si>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</si>
  <si>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</si>
  <si>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</si>
  <si>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</si>
  <si>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</si>
  <si>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</si>
  <si>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</si>
  <si>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</si>
  <si>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</si>
  <si>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</si>
  <si>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</si>
  <si>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</si>
  <si>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</si>
  <si>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</si>
  <si>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</si>
  <si>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</si>
  <si>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</si>
  <si>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</si>
  <si>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</si>
  <si>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</si>
  <si>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</si>
  <si>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</si>
  <si>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</si>
  <si>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</si>
  <si>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</si>
  <si>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</si>
  <si>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</si>
  <si>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</si>
  <si>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04 травня 2020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</si>
</sst>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74" fontId="25" fillId="0" borderId="17" xfId="58" applyNumberFormat="1" applyFont="1" applyFill="1" applyBorder="1" applyAlignment="1">
      <alignment horizontal="right" wrapText="1" shrinkToFi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177" fontId="24" fillId="0" borderId="18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74" fontId="25" fillId="0" borderId="26" xfId="58" applyNumberFormat="1" applyFont="1" applyFill="1" applyBorder="1" applyAlignment="1">
      <alignment horizontal="right" wrapText="1" shrinkToFit="1"/>
      <protection/>
    </xf>
    <xf numFmtId="174" fontId="25" fillId="0" borderId="27" xfId="58" applyNumberFormat="1" applyFont="1" applyFill="1" applyBorder="1" applyAlignment="1">
      <alignment horizontal="right" wrapText="1" shrinkToFit="1"/>
      <protection/>
    </xf>
    <xf numFmtId="176" fontId="36" fillId="0" borderId="18" xfId="54" applyNumberFormat="1" applyFont="1" applyFill="1" applyBorder="1" applyAlignment="1">
      <alignment horizontal="center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176" fontId="25" fillId="0" borderId="18" xfId="54" applyNumberFormat="1" applyFont="1" applyFill="1" applyBorder="1" applyAlignment="1">
      <alignment horizontal="right"/>
      <protection/>
    </xf>
    <xf numFmtId="2" fontId="25" fillId="0" borderId="18" xfId="54" applyNumberFormat="1" applyFont="1" applyFill="1" applyBorder="1" applyAlignment="1">
      <alignment horizontal="right"/>
      <protection/>
    </xf>
    <xf numFmtId="174" fontId="25" fillId="0" borderId="21" xfId="58" applyNumberFormat="1" applyFont="1" applyFill="1" applyBorder="1" applyAlignment="1">
      <alignment horizontal="right" wrapText="1" shrinkToFit="1"/>
      <protection/>
    </xf>
    <xf numFmtId="174" fontId="25" fillId="0" borderId="29" xfId="58" applyNumberFormat="1" applyFont="1" applyFill="1" applyBorder="1" applyAlignment="1">
      <alignment horizontal="right" wrapText="1" shrinkToFit="1"/>
      <protection/>
    </xf>
    <xf numFmtId="174" fontId="24" fillId="0" borderId="30" xfId="58" applyNumberFormat="1" applyFont="1" applyFill="1" applyBorder="1" applyAlignment="1">
      <alignment horizontal="right" wrapText="1" shrinkToFit="1"/>
      <protection/>
    </xf>
    <xf numFmtId="0" fontId="25" fillId="0" borderId="18" xfId="0" applyFont="1" applyFill="1" applyBorder="1" applyAlignment="1">
      <alignment/>
    </xf>
    <xf numFmtId="174" fontId="24" fillId="0" borderId="25" xfId="58" applyNumberFormat="1" applyFont="1" applyFill="1" applyBorder="1" applyAlignment="1">
      <alignment horizontal="right" wrapText="1" shrinkToFit="1"/>
      <protection/>
    </xf>
    <xf numFmtId="176" fontId="25" fillId="0" borderId="18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E22" sqref="E22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35">
        <v>10000000</v>
      </c>
      <c r="B6" s="36" t="s">
        <v>2</v>
      </c>
      <c r="C6" s="65">
        <f>C7+C8+C9</f>
        <v>8545</v>
      </c>
      <c r="D6" s="65">
        <f>D7+D8+D9</f>
        <v>9856.229109999998</v>
      </c>
      <c r="E6" s="66">
        <f aca="true" t="shared" si="0" ref="E6:E23">D6/C6*100</f>
        <v>115.34498665886481</v>
      </c>
    </row>
    <row r="7" spans="1:5" ht="38.25" customHeight="1">
      <c r="A7" s="37">
        <v>11010000</v>
      </c>
      <c r="B7" s="38" t="s">
        <v>10</v>
      </c>
      <c r="C7" s="67">
        <v>8440</v>
      </c>
      <c r="D7" s="67">
        <v>9459.52911</v>
      </c>
      <c r="E7" s="29">
        <f t="shared" si="0"/>
        <v>112.0797287914692</v>
      </c>
    </row>
    <row r="8" spans="1:5" ht="39" customHeight="1">
      <c r="A8" s="39" t="s">
        <v>22</v>
      </c>
      <c r="B8" s="40" t="s">
        <v>21</v>
      </c>
      <c r="C8" s="67"/>
      <c r="D8" s="67">
        <v>3.8</v>
      </c>
      <c r="E8" s="29"/>
    </row>
    <row r="9" spans="1:5" ht="39" customHeight="1" thickBot="1">
      <c r="A9" s="39">
        <v>13000000</v>
      </c>
      <c r="B9" s="40" t="s">
        <v>48</v>
      </c>
      <c r="C9" s="67">
        <v>105</v>
      </c>
      <c r="D9" s="67">
        <v>392.9</v>
      </c>
      <c r="E9" s="29" t="s">
        <v>52</v>
      </c>
    </row>
    <row r="10" spans="1:5" ht="27" customHeight="1" thickBot="1">
      <c r="A10" s="41">
        <v>20000000</v>
      </c>
      <c r="B10" s="42" t="s">
        <v>3</v>
      </c>
      <c r="C10" s="30">
        <f>C11+C14+C12+C13</f>
        <v>176</v>
      </c>
      <c r="D10" s="30">
        <f>D11+D14+D12+D13</f>
        <v>238.78929</v>
      </c>
      <c r="E10" s="29">
        <f t="shared" si="0"/>
        <v>135.67573295454545</v>
      </c>
    </row>
    <row r="11" spans="1:5" ht="59.25" customHeight="1">
      <c r="A11" s="37" t="s">
        <v>24</v>
      </c>
      <c r="B11" s="38" t="s">
        <v>25</v>
      </c>
      <c r="C11" s="68">
        <v>0</v>
      </c>
      <c r="D11" s="67">
        <v>7.259</v>
      </c>
      <c r="E11" s="29"/>
    </row>
    <row r="12" spans="1:9" ht="41.25" customHeight="1">
      <c r="A12" s="39" t="s">
        <v>28</v>
      </c>
      <c r="B12" s="40" t="s">
        <v>29</v>
      </c>
      <c r="C12" s="68">
        <v>116</v>
      </c>
      <c r="D12" s="67">
        <v>118.04</v>
      </c>
      <c r="E12" s="29">
        <f t="shared" si="0"/>
        <v>101.75862068965517</v>
      </c>
      <c r="I12" s="6"/>
    </row>
    <row r="13" spans="1:5" ht="54.75" customHeight="1">
      <c r="A13" s="43" t="s">
        <v>49</v>
      </c>
      <c r="B13" s="44" t="s">
        <v>50</v>
      </c>
      <c r="C13" s="68">
        <v>60</v>
      </c>
      <c r="D13" s="67">
        <v>83.36354</v>
      </c>
      <c r="E13" s="29">
        <f t="shared" si="0"/>
        <v>138.93923333333333</v>
      </c>
    </row>
    <row r="14" spans="1:5" ht="41.25" customHeight="1" thickBot="1">
      <c r="A14" s="43" t="s">
        <v>26</v>
      </c>
      <c r="B14" s="44" t="s">
        <v>27</v>
      </c>
      <c r="C14" s="68">
        <v>0</v>
      </c>
      <c r="D14" s="67">
        <v>30.12675</v>
      </c>
      <c r="E14" s="29"/>
    </row>
    <row r="15" spans="1:5" ht="28.5" customHeight="1" hidden="1" thickBot="1">
      <c r="A15" s="41" t="s">
        <v>37</v>
      </c>
      <c r="B15" s="45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7" t="s">
        <v>39</v>
      </c>
      <c r="B16" s="46" t="s">
        <v>40</v>
      </c>
      <c r="C16" s="69"/>
      <c r="D16" s="70"/>
      <c r="E16" s="29" t="e">
        <f t="shared" si="0"/>
        <v>#DIV/0!</v>
      </c>
    </row>
    <row r="17" spans="1:5" ht="19.5" thickBot="1">
      <c r="A17" s="47"/>
      <c r="B17" s="21" t="s">
        <v>8</v>
      </c>
      <c r="C17" s="71">
        <f>C6+C10+C15</f>
        <v>8721</v>
      </c>
      <c r="D17" s="71">
        <f>D6+D10+D15</f>
        <v>10095.018399999999</v>
      </c>
      <c r="E17" s="29">
        <f t="shared" si="0"/>
        <v>115.7552849443871</v>
      </c>
    </row>
    <row r="18" spans="1:5" ht="22.5" customHeight="1" thickBot="1">
      <c r="A18" s="41" t="s">
        <v>5</v>
      </c>
      <c r="B18" s="45" t="s">
        <v>7</v>
      </c>
      <c r="C18" s="30">
        <f>C19+C22+C20+C21</f>
        <v>29706.5</v>
      </c>
      <c r="D18" s="30">
        <f>D19+D22+D20+D21</f>
        <v>28803.561999999998</v>
      </c>
      <c r="E18" s="29">
        <f t="shared" si="0"/>
        <v>96.96046993082321</v>
      </c>
    </row>
    <row r="19" spans="1:5" s="18" customFormat="1" ht="39.75" customHeight="1">
      <c r="A19" s="48">
        <v>41020000</v>
      </c>
      <c r="B19" s="49" t="s">
        <v>42</v>
      </c>
      <c r="C19" s="72">
        <v>2044.4</v>
      </c>
      <c r="D19" s="72">
        <v>2044.4</v>
      </c>
      <c r="E19" s="29">
        <f t="shared" si="0"/>
        <v>100</v>
      </c>
    </row>
    <row r="20" spans="1:5" s="18" customFormat="1" ht="39.75" customHeight="1">
      <c r="A20" s="50">
        <v>41030000</v>
      </c>
      <c r="B20" s="51" t="s">
        <v>43</v>
      </c>
      <c r="C20" s="67">
        <v>10364</v>
      </c>
      <c r="D20" s="67">
        <v>10364</v>
      </c>
      <c r="E20" s="29">
        <f t="shared" si="0"/>
        <v>100</v>
      </c>
    </row>
    <row r="21" spans="1:5" s="18" customFormat="1" ht="39.75" customHeight="1">
      <c r="A21" s="50">
        <v>41040000</v>
      </c>
      <c r="B21" s="52" t="s">
        <v>44</v>
      </c>
      <c r="C21" s="72">
        <v>2411.6</v>
      </c>
      <c r="D21" s="74">
        <v>2314.445</v>
      </c>
      <c r="E21" s="29">
        <f t="shared" si="0"/>
        <v>95.97134682368554</v>
      </c>
    </row>
    <row r="22" spans="1:9" s="18" customFormat="1" ht="39.75" customHeight="1" thickBot="1">
      <c r="A22" s="50">
        <v>41050000</v>
      </c>
      <c r="B22" s="51" t="s">
        <v>45</v>
      </c>
      <c r="C22" s="72">
        <v>14886.5</v>
      </c>
      <c r="D22" s="74">
        <v>14080.717</v>
      </c>
      <c r="E22" s="29">
        <f t="shared" si="0"/>
        <v>94.58715614818796</v>
      </c>
      <c r="G22" s="19"/>
      <c r="H22" s="19"/>
      <c r="I22" s="19"/>
    </row>
    <row r="23" spans="1:9" ht="29.25" customHeight="1" thickBot="1">
      <c r="A23" s="53"/>
      <c r="B23" s="54" t="s">
        <v>9</v>
      </c>
      <c r="C23" s="73">
        <f>C18+C17</f>
        <v>38427.5</v>
      </c>
      <c r="D23" s="73">
        <f>D18+D17</f>
        <v>38898.5804</v>
      </c>
      <c r="E23" s="29">
        <f t="shared" si="0"/>
        <v>101.22589395615118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2" t="s">
        <v>11</v>
      </c>
      <c r="B25" s="63"/>
      <c r="C25" s="63"/>
      <c r="D25" s="63"/>
      <c r="E25" s="64"/>
    </row>
    <row r="26" spans="1:5" s="25" customFormat="1" ht="22.5" customHeight="1">
      <c r="A26" s="27" t="s">
        <v>30</v>
      </c>
      <c r="B26" s="31" t="s">
        <v>12</v>
      </c>
      <c r="C26" s="57">
        <v>1864.152</v>
      </c>
      <c r="D26" s="57">
        <v>1319.30429</v>
      </c>
      <c r="E26" s="55">
        <f aca="true" t="shared" si="1" ref="E26:E34">IF(C26=0,"",IF(D26/C26*100&gt;=200,"В/100",D26/C26*100))</f>
        <v>70.77235600959578</v>
      </c>
    </row>
    <row r="27" spans="1:5" s="25" customFormat="1" ht="30" customHeight="1">
      <c r="A27" s="27" t="s">
        <v>31</v>
      </c>
      <c r="B27" s="31" t="s">
        <v>13</v>
      </c>
      <c r="C27" s="57">
        <v>18463.145</v>
      </c>
      <c r="D27" s="57">
        <v>14753.034969999999</v>
      </c>
      <c r="E27" s="55">
        <f t="shared" si="1"/>
        <v>79.90531932669109</v>
      </c>
    </row>
    <row r="28" spans="1:5" s="25" customFormat="1" ht="19.5" customHeight="1">
      <c r="A28" s="27" t="s">
        <v>32</v>
      </c>
      <c r="B28" s="31" t="s">
        <v>14</v>
      </c>
      <c r="C28" s="57">
        <v>22913.732</v>
      </c>
      <c r="D28" s="57">
        <v>18000.78817</v>
      </c>
      <c r="E28" s="55">
        <f t="shared" si="1"/>
        <v>78.55895394953559</v>
      </c>
    </row>
    <row r="29" spans="1:5" s="25" customFormat="1" ht="42" customHeight="1">
      <c r="A29" s="27" t="s">
        <v>33</v>
      </c>
      <c r="B29" s="31" t="s">
        <v>19</v>
      </c>
      <c r="C29" s="57">
        <v>2578.1510000000003</v>
      </c>
      <c r="D29" s="57">
        <v>2232.92645</v>
      </c>
      <c r="E29" s="55">
        <f t="shared" si="1"/>
        <v>86.60960704008414</v>
      </c>
    </row>
    <row r="30" spans="1:5" s="25" customFormat="1" ht="25.5" customHeight="1">
      <c r="A30" s="27" t="s">
        <v>34</v>
      </c>
      <c r="B30" s="31" t="s">
        <v>15</v>
      </c>
      <c r="C30" s="57">
        <v>1071.535</v>
      </c>
      <c r="D30" s="57">
        <v>743.94044</v>
      </c>
      <c r="E30" s="55">
        <f>IF(C30=0,"",IF(D30/C30*100&gt;=200,"В/100",D30/C30*100))</f>
        <v>69.42754459723666</v>
      </c>
    </row>
    <row r="31" spans="1:5" s="25" customFormat="1" ht="25.5" customHeight="1">
      <c r="A31" s="27" t="s">
        <v>35</v>
      </c>
      <c r="B31" s="31" t="s">
        <v>16</v>
      </c>
      <c r="C31" s="57">
        <v>897.1</v>
      </c>
      <c r="D31" s="57">
        <v>401.07674</v>
      </c>
      <c r="E31" s="55">
        <f>IF(C31=0,"",IF(D31/C31*100&gt;=200,"В/100",D31/C31*100))</f>
        <v>44.7081417902129</v>
      </c>
    </row>
    <row r="32" spans="1:5" s="25" customFormat="1" ht="30" customHeight="1">
      <c r="A32" s="27" t="s">
        <v>36</v>
      </c>
      <c r="B32" s="31" t="s">
        <v>47</v>
      </c>
      <c r="C32" s="57">
        <v>542</v>
      </c>
      <c r="D32" s="57">
        <v>164.51500000000001</v>
      </c>
      <c r="E32" s="55">
        <f t="shared" si="1"/>
        <v>30.353321033210335</v>
      </c>
    </row>
    <row r="33" spans="1:5" s="25" customFormat="1" ht="40.5" customHeight="1" thickBot="1">
      <c r="A33" s="28" t="s">
        <v>46</v>
      </c>
      <c r="B33" s="32" t="s">
        <v>17</v>
      </c>
      <c r="C33" s="57">
        <v>1022.277</v>
      </c>
      <c r="D33" s="57">
        <v>1022.277</v>
      </c>
      <c r="E33" s="56">
        <f t="shared" si="1"/>
        <v>100</v>
      </c>
    </row>
    <row r="34" spans="1:5" s="16" customFormat="1" ht="23.25" customHeight="1" thickBot="1">
      <c r="A34" s="23"/>
      <c r="B34" s="24" t="s">
        <v>18</v>
      </c>
      <c r="C34" s="33">
        <f>SUM(C26:C33)</f>
        <v>49352.092</v>
      </c>
      <c r="D34" s="34">
        <f>SUM(D26:D33)</f>
        <v>38637.863059999996</v>
      </c>
      <c r="E34" s="22">
        <f t="shared" si="1"/>
        <v>78.29022336074426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2020-05-05T07:39:36Z</dcterms:modified>
  <cp:category/>
  <cp:version/>
  <cp:contentType/>
  <cp:contentStatus/>
</cp:coreProperties>
</file>